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47" i="56" l="1"/>
  <c r="T46" i="56"/>
  <c r="T45" i="56"/>
  <c r="T44" i="56"/>
  <c r="T42" i="56"/>
  <c r="T41" i="56"/>
  <c r="T40" i="56"/>
  <c r="T39" i="56"/>
  <c r="T38" i="56"/>
  <c r="T37" i="56"/>
  <c r="T36" i="56"/>
  <c r="T35" i="56"/>
  <c r="T34" i="56"/>
  <c r="T33" i="56"/>
  <c r="T30" i="56"/>
  <c r="T29" i="56"/>
  <c r="T28" i="56"/>
  <c r="T27" i="56"/>
  <c r="T26" i="56"/>
  <c r="T25" i="56"/>
  <c r="T24" i="56"/>
  <c r="T23" i="56"/>
  <c r="T22" i="56"/>
  <c r="T21" i="56"/>
  <c r="T16" i="56"/>
  <c r="T15" i="56"/>
  <c r="T14" i="56"/>
  <c r="T13" i="56"/>
  <c r="T12" i="56"/>
  <c r="T11" i="56"/>
  <c r="T10" i="56"/>
  <c r="T9" i="56"/>
  <c r="T8" i="56"/>
  <c r="T7" i="56"/>
  <c r="T6" i="56"/>
  <c r="H51" i="55" l="1"/>
  <c r="T43" i="56" l="1"/>
  <c r="S7" i="56"/>
  <c r="S8" i="56"/>
  <c r="S9" i="56"/>
  <c r="S10" i="56"/>
  <c r="S12" i="56"/>
  <c r="S13" i="56"/>
  <c r="S14" i="56"/>
  <c r="P11" i="56" l="1"/>
  <c r="O11" i="56"/>
  <c r="N11" i="56"/>
  <c r="M11" i="56"/>
  <c r="L11" i="56"/>
  <c r="K11" i="56"/>
  <c r="J11" i="56"/>
  <c r="I11" i="56"/>
  <c r="H11" i="56"/>
  <c r="G11" i="56"/>
  <c r="F11" i="56"/>
  <c r="E11" i="56"/>
  <c r="Q11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6" i="56" l="1"/>
  <c r="S46" i="56"/>
  <c r="P46" i="56"/>
  <c r="P47" i="56" s="1"/>
  <c r="O46" i="56"/>
  <c r="N46" i="56"/>
  <c r="M46" i="56"/>
  <c r="L46" i="56"/>
  <c r="L47" i="56" s="1"/>
  <c r="K46" i="56"/>
  <c r="J46" i="56"/>
  <c r="I46" i="56"/>
  <c r="H46" i="56"/>
  <c r="G46" i="56"/>
  <c r="F46" i="56"/>
  <c r="E46" i="56"/>
  <c r="Q45" i="56"/>
  <c r="Q46" i="56" s="1"/>
  <c r="U42" i="56"/>
  <c r="S42" i="56"/>
  <c r="P42" i="56"/>
  <c r="O42" i="56"/>
  <c r="N42" i="56"/>
  <c r="M42" i="56"/>
  <c r="L42" i="56"/>
  <c r="K42" i="56"/>
  <c r="J42" i="56"/>
  <c r="I42" i="56"/>
  <c r="H42" i="56"/>
  <c r="G42" i="56"/>
  <c r="F42" i="56"/>
  <c r="E42" i="56"/>
  <c r="Q41" i="56"/>
  <c r="Q40" i="56"/>
  <c r="Q39" i="56"/>
  <c r="Q38" i="56"/>
  <c r="Q37" i="56"/>
  <c r="Q36" i="56"/>
  <c r="Q35" i="56"/>
  <c r="Q34" i="56"/>
  <c r="Q33" i="56"/>
  <c r="T31" i="56"/>
  <c r="U30" i="56"/>
  <c r="S30" i="56"/>
  <c r="P30" i="56"/>
  <c r="O30" i="56"/>
  <c r="O15" i="56" s="1"/>
  <c r="N30" i="56"/>
  <c r="M30" i="56"/>
  <c r="L30" i="56"/>
  <c r="L15" i="56" s="1"/>
  <c r="K30" i="56"/>
  <c r="K15" i="56" s="1"/>
  <c r="J30" i="56"/>
  <c r="I30" i="56"/>
  <c r="H30" i="56"/>
  <c r="G30" i="56"/>
  <c r="F30" i="56"/>
  <c r="E30" i="56"/>
  <c r="Q29" i="56"/>
  <c r="Q28" i="56"/>
  <c r="Q27" i="56"/>
  <c r="Q26" i="56"/>
  <c r="Q25" i="56"/>
  <c r="Q24" i="56"/>
  <c r="Q23" i="56"/>
  <c r="Q22" i="56"/>
  <c r="Q21" i="56"/>
  <c r="M15" i="56"/>
  <c r="M16" i="56" s="1"/>
  <c r="I15" i="56"/>
  <c r="I16" i="56" s="1"/>
  <c r="U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U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O9" i="56"/>
  <c r="N9" i="56"/>
  <c r="M9" i="56"/>
  <c r="L9" i="56"/>
  <c r="K9" i="56"/>
  <c r="J9" i="56"/>
  <c r="I9" i="56"/>
  <c r="H9" i="56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S15" i="56" l="1"/>
  <c r="H15" i="56"/>
  <c r="H16" i="56" s="1"/>
  <c r="H47" i="56"/>
  <c r="G15" i="56"/>
  <c r="G16" i="56" s="1"/>
  <c r="O16" i="56"/>
  <c r="I47" i="56"/>
  <c r="M47" i="56"/>
  <c r="K16" i="56"/>
  <c r="Q9" i="56"/>
  <c r="Q7" i="56"/>
  <c r="E47" i="56"/>
  <c r="E15" i="56"/>
  <c r="U15" i="56"/>
  <c r="U16" i="56" s="1"/>
  <c r="U47" i="56"/>
  <c r="S47" i="56"/>
  <c r="L16" i="56"/>
  <c r="Q10" i="56"/>
  <c r="Q6" i="56"/>
  <c r="Q8" i="56"/>
  <c r="F47" i="56"/>
  <c r="J47" i="56"/>
  <c r="N47" i="56"/>
  <c r="F15" i="56"/>
  <c r="J15" i="56"/>
  <c r="J16" i="56" s="1"/>
  <c r="N15" i="56"/>
  <c r="N16" i="56" s="1"/>
  <c r="Q42" i="56"/>
  <c r="Q47" i="56" s="1"/>
  <c r="G47" i="56"/>
  <c r="K47" i="56"/>
  <c r="O47" i="56"/>
  <c r="Q12" i="56"/>
  <c r="Q14" i="56"/>
  <c r="Q13" i="56"/>
  <c r="Q30" i="56"/>
  <c r="E16" i="56"/>
  <c r="P15" i="56"/>
  <c r="P9" i="54"/>
  <c r="S16" i="56" l="1"/>
  <c r="F16" i="56"/>
  <c r="Q15" i="56"/>
  <c r="P16" i="56"/>
  <c r="Q16" i="56" s="1"/>
  <c r="U13" i="54" l="1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<sst xmlns="http://schemas.openxmlformats.org/spreadsheetml/2006/main" count="1682" uniqueCount="331">
  <si>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</si>
  <si>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</si>
  <si>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</si>
  <si>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</si>
  <si>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</si>
  <si>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</si>
  <si>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</si>
  <si>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</si>
  <si>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</si>
  <si>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</si>
  <si>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</si>
  <si>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</si>
  <si>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</si>
  <si>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</si>
  <si>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</si>
  <si>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</si>
  <si>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</si>
  <si>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</si>
  <si>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</si>
  <si>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</si>
  <si>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</si>
  <si>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</si>
  <si>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</si>
  <si>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</si>
  <si>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</si>
  <si>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</si>
  <si>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</si>
  <si>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</si>
  <si>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</si>
  <si>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</si>
  <si>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</si>
  <si>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</si>
  <si>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</si>
  <si>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</si>
  <si>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</si>
  <si>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</si>
  <si>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</si>
  <si>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</si>
  <si>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</si>
  <si>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</si>
  <si>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</si>
  <si>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</si>
  <si>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</si>
  <si>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</si>
  <si>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</si>
  <si>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</si>
  <si>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</si>
  <si>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</si>
  <si>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</si>
  <si>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</si>
  <si>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</si>
  <si>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</si>
  <si>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</si>
  <si>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</si>
  <si>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</si>
  <si>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</si>
  <si>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</si>
  <si>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</si>
  <si>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</si>
  <si>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</si>
  <si>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</si>
  <si>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</si>
  <si>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</si>
  <si>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</si>
  <si>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</si>
  <si>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</si>
  <si>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</si>
  <si>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</si>
  <si>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</si>
  <si>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</si>
  <si>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</si>
  <si>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</si>
  <si>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</si>
  <si>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</si>
  <si>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</si>
  <si>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</si>
  <si>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</si>
  <si>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</si>
  <si>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</si>
  <si>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</si>
  <si>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</si>
  <si>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</si>
  <si>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</si>
  <si>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</si>
  <si>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</si>
  <si>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</si>
  <si>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</si>
  <si>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</si>
  <si>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</si>
  <si>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</si>
  <si>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</si>
  <si>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</si>
  <si>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</si>
  <si>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</si>
  <si>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</si>
  <si>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</si>
  <si>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</si>
  <si>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</si>
  <si>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</si>
  <si>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</si>
  <si>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</si>
  <si>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</si>
  <si>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</si>
  <si>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</si>
  <si>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</si>
  <si>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</si>
  <si>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</si>
  <si>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</si>
  <si>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</si>
  <si>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</si>
  <si>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</si>
  <si>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</si>
  <si>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</si>
  <si>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</si>
  <si>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</si>
  <si>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</si>
  <si>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</si>
  <si>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</si>
  <si>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</si>
  <si>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</si>
  <si>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</si>
  <si>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</si>
  <si>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</si>
  <si>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</si>
  <si>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</si>
  <si>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</si>
  <si>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</si>
  <si>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</si>
  <si>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</si>
  <si>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</si>
  <si>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</si>
  <si>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</si>
  <si>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</si>
  <si>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</si>
  <si>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</si>
  <si>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</si>
  <si>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</si>
  <si>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</si>
  <si>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</si>
  <si>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</si>
  <si>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</si>
  <si>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</si>
  <si>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</si>
  <si>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</si>
  <si>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</si>
  <si>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</si>
  <si>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</si>
  <si>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</si>
  <si>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</si>
  <si>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</si>
  <si>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</si>
  <si>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</si>
  <si>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</si>
  <si>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</si>
  <si>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</si>
  <si>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</si>
  <si>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</si>
  <si>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</si>
  <si>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</si>
  <si>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</si>
  <si>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</si>
  <si>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</si>
  <si>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</si>
  <si>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</si>
  <si>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</si>
  <si>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</si>
  <si>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</si>
  <si>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</si>
  <si>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</si>
  <si>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</si>
  <si>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</si>
  <si>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</si>
  <si>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</si>
  <si>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</si>
  <si>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</si>
  <si>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</si>
  <si>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</si>
  <si>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</si>
  <si>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</si>
  <si>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</si>
  <si>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</si>
  <si>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</si>
  <si>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</si>
  <si>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</si>
  <si>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</si>
  <si>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</si>
  <si>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</si>
  <si>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</si>
  <si>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</si>
  <si>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</si>
  <si>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</si>
  <si>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</si>
  <si>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</si>
  <si>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</si>
  <si>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</si>
  <si>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</si>
  <si>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</si>
  <si>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</si>
  <si>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</si>
  <si>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</si>
  <si>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</si>
  <si>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</si>
  <si>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</si>
  <si>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</si>
  <si>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</si>
  <si>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</si>
  <si>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</si>
  <si>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</si>
  <si>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</si>
  <si>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</si>
  <si>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</si>
  <si>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</si>
  <si>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</si>
  <si>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</si>
  <si>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</si>
  <si>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</si>
  <si>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</si>
  <si>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</si>
  <si>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</si>
  <si>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</si>
  <si>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</si>
  <si>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</si>
  <si>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</si>
  <si>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</si>
  <si>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</si>
  <si>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</si>
  <si>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</si>
  <si>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</si>
  <si>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</si>
  <si>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</si>
  <si>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</si>
  <si>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</si>
  <si>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</si>
  <si>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</si>
  <si>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</si>
  <si>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</si>
  <si>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</si>
  <si>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</si>
  <si>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</si>
  <si>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</si>
  <si>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</si>
  <si>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</si>
  <si>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</si>
  <si>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</si>
  <si>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</si>
  <si>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</si>
  <si>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</si>
  <si>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</si>
  <si>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</si>
  <si>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</si>
  <si>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</si>
  <si>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</si>
  <si>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</si>
  <si>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</si>
  <si>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</si>
  <si>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</si>
  <si>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</si>
  <si>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</si>
  <si>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</si>
  <si>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</si>
  <si>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</si>
  <si>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</si>
  <si>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</si>
  <si>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</si>
  <si>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</si>
  <si>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</si>
  <si>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</si>
  <si>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</si>
  <si>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</si>
  <si>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</si>
  <si>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</si>
  <si>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</si>
  <si>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</si>
  <si>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</si>
  <si>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</si>
  <si>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</si>
  <si>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</si>
  <si>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</si>
  <si>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</si>
  <si>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</si>
  <si>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</si>
  <si>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</si>
  <si>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</si>
  <si>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</si>
  <si>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</si>
  <si>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</si>
  <si>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</si>
  <si>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</si>
  <si>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</si>
  <si>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</si>
  <si>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</si>
  <si>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</si>
  <si>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</si>
  <si>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</si>
  <si>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</si>
  <si>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</si>
  <si>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</si>
  <si>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</si>
  <si>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</si>
  <si>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</si>
  <si>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</si>
  <si>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</si>
  <si>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</si>
  <si>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</si>
  <si>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</si>
  <si>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</si>
  <si>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</si>
  <si>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</si>
  <si>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</si>
  <si>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</si>
  <si>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</si>
  <si>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</si>
  <si>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</si>
  <si>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</si>
  <si>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</si>
  <si>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</si>
  <si>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</si>
  <si>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</si>
  <si>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</si>
  <si>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</si>
  <si>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</si>
  <si>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</si>
  <si>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</si>
  <si>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</si>
  <si>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</si>
  <si>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</si>
  <si>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</si>
  <si>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</si>
  <si>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</si>
  <si>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</si>
  <si>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YoY (Apr)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</si>
</sst>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54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38" fontId="4" fillId="0" borderId="0" xfId="1649" applyFont="1" applyProtection="1">
      <protection locked="0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="130" zoomScaleNormal="100" zoomScaleSheetLayoutView="130" workbookViewId="0">
      <selection activeCell="F25" sqref="F25:L25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63"/>
      <c r="B12" s="563"/>
      <c r="C12" s="563"/>
      <c r="D12" s="563"/>
      <c r="E12" s="563"/>
      <c r="F12" s="563"/>
      <c r="G12" s="563"/>
      <c r="H12" s="563"/>
      <c r="I12" s="563"/>
      <c r="J12" s="563"/>
      <c r="K12" s="563"/>
      <c r="L12" s="563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64" t="s">
        <v>258</v>
      </c>
      <c r="B19" s="564"/>
      <c r="C19" s="564"/>
      <c r="D19" s="564"/>
      <c r="E19" s="564"/>
      <c r="F19" s="564"/>
      <c r="G19" s="564"/>
      <c r="H19" s="82"/>
      <c r="I19" s="81"/>
      <c r="J19" s="81"/>
      <c r="K19" s="77"/>
      <c r="L19" s="77"/>
    </row>
    <row r="20" spans="1:12" ht="16.5" customHeight="1">
      <c r="A20" s="564"/>
      <c r="B20" s="564"/>
      <c r="C20" s="564"/>
      <c r="D20" s="564"/>
      <c r="E20" s="564"/>
      <c r="F20" s="564"/>
      <c r="G20" s="564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65" t="s">
        <v>79</v>
      </c>
      <c r="G25" s="565"/>
      <c r="H25" s="565"/>
      <c r="I25" s="565"/>
      <c r="J25" s="565"/>
      <c r="K25" s="565"/>
      <c r="L25" s="565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200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101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3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3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3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14" t="s">
        <v>94</v>
      </c>
      <c r="C14" s="615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34" t="s">
        <v>80</v>
      </c>
      <c r="C15" s="635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29" t="s">
        <v>39</v>
      </c>
      <c r="B18" s="630"/>
      <c r="C18" s="63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2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3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1" t="s">
        <v>81</v>
      </c>
      <c r="C28" s="622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29" t="s">
        <v>45</v>
      </c>
      <c r="B30" s="630"/>
      <c r="C30" s="63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2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3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3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3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1" t="s">
        <v>97</v>
      </c>
      <c r="C40" s="622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13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14" t="s">
        <v>95</v>
      </c>
      <c r="C44" s="615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39" t="s">
        <v>96</v>
      </c>
      <c r="B45" s="640"/>
      <c r="C45" s="641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19" t="s">
        <v>205</v>
      </c>
      <c r="B47" s="620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113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101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3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3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3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14" t="s">
        <v>94</v>
      </c>
      <c r="C14" s="615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34" t="s">
        <v>80</v>
      </c>
      <c r="C15" s="635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29" t="s">
        <v>39</v>
      </c>
      <c r="B18" s="630"/>
      <c r="C18" s="63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2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3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1" t="s">
        <v>81</v>
      </c>
      <c r="C28" s="622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29" t="s">
        <v>45</v>
      </c>
      <c r="B30" s="630"/>
      <c r="C30" s="63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2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3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3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3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1" t="s">
        <v>97</v>
      </c>
      <c r="C40" s="622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2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13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14" t="s">
        <v>95</v>
      </c>
      <c r="C44" s="615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39" t="s">
        <v>96</v>
      </c>
      <c r="B45" s="640"/>
      <c r="C45" s="641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108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101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3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3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3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42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43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14" t="s">
        <v>94</v>
      </c>
      <c r="C14" s="615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34" t="s">
        <v>80</v>
      </c>
      <c r="C15" s="635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29" t="s">
        <v>39</v>
      </c>
      <c r="B18" s="630"/>
      <c r="C18" s="63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2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3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42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43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1" t="s">
        <v>81</v>
      </c>
      <c r="C28" s="622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29" t="s">
        <v>45</v>
      </c>
      <c r="B30" s="630"/>
      <c r="C30" s="63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2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3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3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3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1" t="s">
        <v>97</v>
      </c>
      <c r="C39" s="622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12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13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14" t="s">
        <v>95</v>
      </c>
      <c r="C43" s="615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40" t="s">
        <v>96</v>
      </c>
      <c r="B44" s="640"/>
      <c r="C44" s="641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3" t="s">
        <v>51</v>
      </c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5"/>
      <c r="R4" s="9"/>
      <c r="S4" s="626" t="s">
        <v>101</v>
      </c>
      <c r="T4" s="627"/>
      <c r="U4" s="628"/>
    </row>
    <row r="5" spans="1:21" ht="16.5">
      <c r="A5" s="629" t="s">
        <v>16</v>
      </c>
      <c r="B5" s="630"/>
      <c r="C5" s="631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2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3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3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3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42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43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14" t="s">
        <v>94</v>
      </c>
      <c r="C15" s="615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34" t="s">
        <v>80</v>
      </c>
      <c r="C16" s="635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29" t="s">
        <v>39</v>
      </c>
      <c r="B19" s="630"/>
      <c r="C19" s="631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2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3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3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42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43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1" t="s">
        <v>81</v>
      </c>
      <c r="C29" s="622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29" t="s">
        <v>45</v>
      </c>
      <c r="B31" s="630"/>
      <c r="C31" s="631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2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3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3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3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1" t="s">
        <v>97</v>
      </c>
      <c r="C40" s="622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2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13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14" t="s">
        <v>95</v>
      </c>
      <c r="C44" s="615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40" t="s">
        <v>96</v>
      </c>
      <c r="B45" s="640"/>
      <c r="C45" s="641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3" t="s">
        <v>84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49</v>
      </c>
      <c r="T3" s="628"/>
    </row>
    <row r="4" spans="1:26" ht="16.5">
      <c r="A4" s="629" t="s">
        <v>17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14" t="s">
        <v>94</v>
      </c>
      <c r="C14" s="615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34" t="s">
        <v>80</v>
      </c>
      <c r="C15" s="635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29" t="s">
        <v>39</v>
      </c>
      <c r="B17" s="630"/>
      <c r="C17" s="631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29" t="s">
        <v>45</v>
      </c>
      <c r="B29" s="630"/>
      <c r="C29" s="631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3" t="s">
        <v>118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119</v>
      </c>
      <c r="T3" s="628"/>
    </row>
    <row r="4" spans="1:23" ht="16.5">
      <c r="A4" s="629" t="s">
        <v>120</v>
      </c>
      <c r="B4" s="630"/>
      <c r="C4" s="631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14" t="s">
        <v>143</v>
      </c>
      <c r="C14" s="615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34" t="s">
        <v>144</v>
      </c>
      <c r="C15" s="635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29" t="s">
        <v>145</v>
      </c>
      <c r="B17" s="630"/>
      <c r="C17" s="631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29" t="s">
        <v>164</v>
      </c>
      <c r="B29" s="630"/>
      <c r="C29" s="631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46" t="s">
        <v>92</v>
      </c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8"/>
      <c r="R3" s="258"/>
      <c r="S3" s="644" t="s">
        <v>49</v>
      </c>
      <c r="T3" s="645"/>
    </row>
    <row r="4" spans="1:20" ht="16.5">
      <c r="A4" s="629" t="s">
        <v>172</v>
      </c>
      <c r="B4" s="630"/>
      <c r="C4" s="631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29" t="s">
        <v>192</v>
      </c>
      <c r="B17" s="630"/>
      <c r="C17" s="631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29" t="s">
        <v>196</v>
      </c>
      <c r="B29" s="630"/>
      <c r="C29" s="631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49" t="s">
        <v>98</v>
      </c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1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abSelected="1" zoomScale="86" zoomScaleNormal="86" workbookViewId="0">
      <selection activeCell="W26" sqref="W2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260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69" t="s">
        <v>264</v>
      </c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1"/>
      <c r="R3" s="453"/>
      <c r="S3" s="572" t="s">
        <v>330</v>
      </c>
      <c r="T3" s="573"/>
      <c r="U3" s="574"/>
    </row>
    <row r="4" spans="1:26" ht="20.25" thickBot="1">
      <c r="A4" s="575" t="s">
        <v>16</v>
      </c>
      <c r="B4" s="576"/>
      <c r="C4" s="577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10" si="0">E21+E33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0</v>
      </c>
      <c r="J6" s="464">
        <f t="shared" si="0"/>
        <v>0</v>
      </c>
      <c r="K6" s="464">
        <f t="shared" si="0"/>
        <v>0</v>
      </c>
      <c r="L6" s="464">
        <f t="shared" si="0"/>
        <v>0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3707</v>
      </c>
      <c r="R6" s="411"/>
      <c r="S6" s="410">
        <f>S21+S33</f>
        <v>1582</v>
      </c>
      <c r="T6" s="465">
        <f>IFERROR(H6/S6-1,"")</f>
        <v>-0.30594184576485461</v>
      </c>
      <c r="U6" s="410">
        <f>U21+U33</f>
        <v>1644</v>
      </c>
    </row>
    <row r="7" spans="1:26" ht="15.75" customHeight="1">
      <c r="A7" s="466"/>
      <c r="B7" s="462" t="s">
        <v>255</v>
      </c>
      <c r="C7" s="463" t="s">
        <v>111</v>
      </c>
      <c r="D7" s="409"/>
      <c r="E7" s="464">
        <f t="shared" si="0"/>
        <v>1230</v>
      </c>
      <c r="F7" s="464">
        <f t="shared" si="0"/>
        <v>1180</v>
      </c>
      <c r="G7" s="464">
        <f t="shared" si="0"/>
        <v>1181</v>
      </c>
      <c r="H7" s="464">
        <f t="shared" si="0"/>
        <v>709</v>
      </c>
      <c r="I7" s="464">
        <f t="shared" si="0"/>
        <v>0</v>
      </c>
      <c r="J7" s="464">
        <f t="shared" si="0"/>
        <v>0</v>
      </c>
      <c r="K7" s="464">
        <f t="shared" si="0"/>
        <v>0</v>
      </c>
      <c r="L7" s="464">
        <f t="shared" si="0"/>
        <v>0</v>
      </c>
      <c r="M7" s="464">
        <f t="shared" si="0"/>
        <v>0</v>
      </c>
      <c r="N7" s="464">
        <f t="shared" si="0"/>
        <v>0</v>
      </c>
      <c r="O7" s="464">
        <f t="shared" si="0"/>
        <v>0</v>
      </c>
      <c r="P7" s="464">
        <f t="shared" si="0"/>
        <v>0</v>
      </c>
      <c r="Q7" s="410">
        <f>SUM(E7:P7)</f>
        <v>4300</v>
      </c>
      <c r="R7" s="411"/>
      <c r="S7" s="410">
        <f>S22+S34</f>
        <v>625</v>
      </c>
      <c r="T7" s="467">
        <f t="shared" ref="T7:T16" si="1">IFERROR(H7/S7-1,"")</f>
        <v>0.13440000000000007</v>
      </c>
      <c r="U7" s="410">
        <f>U22+U34</f>
        <v>1472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188</v>
      </c>
      <c r="F8" s="464">
        <f t="shared" si="0"/>
        <v>825</v>
      </c>
      <c r="G8" s="464">
        <f t="shared" si="0"/>
        <v>65</v>
      </c>
      <c r="H8" s="464">
        <f t="shared" si="0"/>
        <v>61</v>
      </c>
      <c r="I8" s="464">
        <f t="shared" si="0"/>
        <v>0</v>
      </c>
      <c r="J8" s="464">
        <f t="shared" si="0"/>
        <v>0</v>
      </c>
      <c r="K8" s="464">
        <f t="shared" si="0"/>
        <v>0</v>
      </c>
      <c r="L8" s="464">
        <f t="shared" si="0"/>
        <v>0</v>
      </c>
      <c r="M8" s="464">
        <f t="shared" si="0"/>
        <v>0</v>
      </c>
      <c r="N8" s="464">
        <f t="shared" si="0"/>
        <v>0</v>
      </c>
      <c r="O8" s="464">
        <f t="shared" si="0"/>
        <v>0</v>
      </c>
      <c r="P8" s="464">
        <f t="shared" si="0"/>
        <v>0</v>
      </c>
      <c r="Q8" s="410">
        <f t="shared" ref="Q8:Q14" si="2">SUM(E8:P8)</f>
        <v>1139</v>
      </c>
      <c r="R8" s="411"/>
      <c r="S8" s="410">
        <f>S23+S35</f>
        <v>296</v>
      </c>
      <c r="T8" s="467">
        <f t="shared" si="1"/>
        <v>-0.79391891891891886</v>
      </c>
      <c r="U8" s="410">
        <f>U23+U35</f>
        <v>483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2120</v>
      </c>
      <c r="F9" s="464">
        <f t="shared" si="0"/>
        <v>2118</v>
      </c>
      <c r="G9" s="464">
        <f t="shared" si="0"/>
        <v>2398</v>
      </c>
      <c r="H9" s="464">
        <f t="shared" si="0"/>
        <v>3081</v>
      </c>
      <c r="I9" s="464">
        <f t="shared" si="0"/>
        <v>0</v>
      </c>
      <c r="J9" s="464">
        <f t="shared" si="0"/>
        <v>0</v>
      </c>
      <c r="K9" s="464">
        <f t="shared" si="0"/>
        <v>0</v>
      </c>
      <c r="L9" s="464">
        <f t="shared" si="0"/>
        <v>0</v>
      </c>
      <c r="M9" s="464">
        <f t="shared" si="0"/>
        <v>0</v>
      </c>
      <c r="N9" s="464">
        <f t="shared" si="0"/>
        <v>0</v>
      </c>
      <c r="O9" s="464">
        <f t="shared" si="0"/>
        <v>0</v>
      </c>
      <c r="P9" s="464"/>
      <c r="Q9" s="410">
        <f t="shared" si="2"/>
        <v>9717</v>
      </c>
      <c r="R9" s="411"/>
      <c r="S9" s="410">
        <f>S24+S36</f>
        <v>3634</v>
      </c>
      <c r="T9" s="467">
        <f t="shared" si="1"/>
        <v>-0.15217391304347827</v>
      </c>
      <c r="U9" s="410">
        <f>U24+U36</f>
        <v>0</v>
      </c>
    </row>
    <row r="10" spans="1:26" ht="15.75" customHeight="1">
      <c r="A10" s="466"/>
      <c r="B10" s="588" t="s">
        <v>237</v>
      </c>
      <c r="C10" s="531" t="s">
        <v>238</v>
      </c>
      <c r="D10" s="532"/>
      <c r="E10" s="533">
        <f t="shared" si="0"/>
        <v>58</v>
      </c>
      <c r="F10" s="533">
        <f t="shared" si="0"/>
        <v>0</v>
      </c>
      <c r="G10" s="533">
        <f t="shared" si="0"/>
        <v>0</v>
      </c>
      <c r="H10" s="533">
        <f t="shared" si="0"/>
        <v>0</v>
      </c>
      <c r="I10" s="533">
        <f t="shared" si="0"/>
        <v>0</v>
      </c>
      <c r="J10" s="533">
        <f t="shared" si="0"/>
        <v>0</v>
      </c>
      <c r="K10" s="533">
        <f t="shared" si="0"/>
        <v>0</v>
      </c>
      <c r="L10" s="533">
        <f t="shared" si="0"/>
        <v>0</v>
      </c>
      <c r="M10" s="533">
        <f t="shared" si="0"/>
        <v>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58</v>
      </c>
      <c r="R10" s="411"/>
      <c r="S10" s="534">
        <f>S25+S37</f>
        <v>277</v>
      </c>
      <c r="T10" s="652">
        <f t="shared" si="1"/>
        <v>-1</v>
      </c>
      <c r="U10" s="534">
        <f>U25+U37</f>
        <v>30</v>
      </c>
    </row>
    <row r="11" spans="1:26" ht="15.75" customHeight="1">
      <c r="A11" s="466"/>
      <c r="B11" s="589"/>
      <c r="C11" s="511" t="s">
        <v>328</v>
      </c>
      <c r="D11" s="459"/>
      <c r="E11" s="512">
        <f>E26+E38</f>
        <v>894</v>
      </c>
      <c r="F11" s="512">
        <f t="shared" ref="F11:P11" si="3">F26+F38</f>
        <v>943</v>
      </c>
      <c r="G11" s="512">
        <f t="shared" si="3"/>
        <v>2475</v>
      </c>
      <c r="H11" s="512">
        <f t="shared" si="3"/>
        <v>2466</v>
      </c>
      <c r="I11" s="512">
        <f t="shared" si="3"/>
        <v>0</v>
      </c>
      <c r="J11" s="512">
        <f t="shared" si="3"/>
        <v>0</v>
      </c>
      <c r="K11" s="512">
        <f t="shared" si="3"/>
        <v>0</v>
      </c>
      <c r="L11" s="512">
        <f t="shared" si="3"/>
        <v>0</v>
      </c>
      <c r="M11" s="512">
        <f t="shared" si="3"/>
        <v>0</v>
      </c>
      <c r="N11" s="512">
        <f t="shared" si="3"/>
        <v>0</v>
      </c>
      <c r="O11" s="512">
        <f t="shared" si="3"/>
        <v>0</v>
      </c>
      <c r="P11" s="512">
        <f t="shared" si="3"/>
        <v>0</v>
      </c>
      <c r="Q11" s="411">
        <f>SUM(E11:P11)</f>
        <v>6778</v>
      </c>
      <c r="R11" s="411"/>
      <c r="S11" s="411"/>
      <c r="T11" s="653" t="str">
        <f t="shared" si="1"/>
        <v/>
      </c>
      <c r="U11" s="411"/>
    </row>
    <row r="12" spans="1:26" ht="15.75" customHeight="1">
      <c r="A12" s="461"/>
      <c r="B12" s="462" t="s">
        <v>32</v>
      </c>
      <c r="C12" s="463" t="s">
        <v>33</v>
      </c>
      <c r="D12" s="468">
        <f t="shared" ref="D12:P15" si="4">D27+D39</f>
        <v>0</v>
      </c>
      <c r="E12" s="464">
        <f t="shared" si="4"/>
        <v>1100</v>
      </c>
      <c r="F12" s="464">
        <f t="shared" si="4"/>
        <v>796</v>
      </c>
      <c r="G12" s="464">
        <f t="shared" si="4"/>
        <v>691</v>
      </c>
      <c r="H12" s="464">
        <f t="shared" si="4"/>
        <v>604</v>
      </c>
      <c r="I12" s="464">
        <f t="shared" si="4"/>
        <v>0</v>
      </c>
      <c r="J12" s="464">
        <f t="shared" si="4"/>
        <v>0</v>
      </c>
      <c r="K12" s="464">
        <f t="shared" si="4"/>
        <v>0</v>
      </c>
      <c r="L12" s="464">
        <f t="shared" si="4"/>
        <v>0</v>
      </c>
      <c r="M12" s="464">
        <f t="shared" si="4"/>
        <v>0</v>
      </c>
      <c r="N12" s="464">
        <f t="shared" si="4"/>
        <v>0</v>
      </c>
      <c r="O12" s="464">
        <f t="shared" si="4"/>
        <v>0</v>
      </c>
      <c r="P12" s="464">
        <f t="shared" si="4"/>
        <v>0</v>
      </c>
      <c r="Q12" s="410">
        <f>SUM(E12:P12)</f>
        <v>3191</v>
      </c>
      <c r="R12" s="411"/>
      <c r="S12" s="410">
        <f>S27+S39</f>
        <v>989</v>
      </c>
      <c r="T12" s="465">
        <f t="shared" si="1"/>
        <v>-0.38928210313447931</v>
      </c>
      <c r="U12" s="410">
        <f>U27+U39</f>
        <v>1009</v>
      </c>
    </row>
    <row r="13" spans="1:26" ht="15.75" customHeight="1">
      <c r="A13" s="466"/>
      <c r="B13" s="462" t="s">
        <v>247</v>
      </c>
      <c r="C13" s="463" t="s">
        <v>216</v>
      </c>
      <c r="D13" s="469"/>
      <c r="E13" s="464">
        <f t="shared" si="4"/>
        <v>1362</v>
      </c>
      <c r="F13" s="464">
        <f t="shared" si="4"/>
        <v>1106</v>
      </c>
      <c r="G13" s="464">
        <f t="shared" si="4"/>
        <v>1513</v>
      </c>
      <c r="H13" s="464">
        <f t="shared" si="4"/>
        <v>939</v>
      </c>
      <c r="I13" s="464">
        <f t="shared" si="4"/>
        <v>0</v>
      </c>
      <c r="J13" s="464">
        <f t="shared" si="4"/>
        <v>0</v>
      </c>
      <c r="K13" s="464">
        <f t="shared" si="4"/>
        <v>0</v>
      </c>
      <c r="L13" s="464">
        <f t="shared" si="4"/>
        <v>0</v>
      </c>
      <c r="M13" s="464">
        <f t="shared" si="4"/>
        <v>0</v>
      </c>
      <c r="N13" s="464">
        <f t="shared" si="4"/>
        <v>0</v>
      </c>
      <c r="O13" s="464">
        <f t="shared" si="4"/>
        <v>0</v>
      </c>
      <c r="P13" s="464">
        <f t="shared" si="4"/>
        <v>0</v>
      </c>
      <c r="Q13" s="410">
        <f t="shared" si="2"/>
        <v>4920</v>
      </c>
      <c r="R13" s="411"/>
      <c r="S13" s="410">
        <f>S28+S40</f>
        <v>928</v>
      </c>
      <c r="T13" s="467">
        <f t="shared" si="1"/>
        <v>1.18534482758621E-2</v>
      </c>
      <c r="U13" s="410">
        <f>U28+U40</f>
        <v>1503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4"/>
        <v>1343</v>
      </c>
      <c r="F14" s="464">
        <f t="shared" si="4"/>
        <v>1441</v>
      </c>
      <c r="G14" s="464">
        <f t="shared" si="4"/>
        <v>1690</v>
      </c>
      <c r="H14" s="464">
        <f t="shared" si="4"/>
        <v>793</v>
      </c>
      <c r="I14" s="464">
        <f t="shared" si="4"/>
        <v>0</v>
      </c>
      <c r="J14" s="464">
        <f t="shared" si="4"/>
        <v>0</v>
      </c>
      <c r="K14" s="464">
        <f t="shared" si="4"/>
        <v>0</v>
      </c>
      <c r="L14" s="464">
        <f t="shared" si="4"/>
        <v>0</v>
      </c>
      <c r="M14" s="464">
        <f t="shared" si="4"/>
        <v>0</v>
      </c>
      <c r="N14" s="464">
        <f t="shared" si="4"/>
        <v>0</v>
      </c>
      <c r="O14" s="464">
        <f t="shared" si="4"/>
        <v>0</v>
      </c>
      <c r="P14" s="464">
        <f>P29+P41</f>
        <v>0</v>
      </c>
      <c r="Q14" s="410">
        <f t="shared" si="2"/>
        <v>5267</v>
      </c>
      <c r="R14" s="411"/>
      <c r="S14" s="410">
        <f>S29+S41</f>
        <v>1568</v>
      </c>
      <c r="T14" s="467">
        <f t="shared" si="1"/>
        <v>-0.49426020408163263</v>
      </c>
      <c r="U14" s="410">
        <f>U29+U41</f>
        <v>1999</v>
      </c>
    </row>
    <row r="15" spans="1:26" ht="15.75" customHeight="1">
      <c r="A15" s="470"/>
      <c r="B15" s="578" t="s">
        <v>94</v>
      </c>
      <c r="C15" s="579"/>
      <c r="D15" s="409"/>
      <c r="E15" s="471">
        <f t="shared" si="4"/>
        <v>9172</v>
      </c>
      <c r="F15" s="471">
        <f t="shared" si="4"/>
        <v>9452</v>
      </c>
      <c r="G15" s="471">
        <f t="shared" si="4"/>
        <v>10702</v>
      </c>
      <c r="H15" s="471">
        <f t="shared" si="4"/>
        <v>9751</v>
      </c>
      <c r="I15" s="471">
        <f t="shared" si="4"/>
        <v>0</v>
      </c>
      <c r="J15" s="471">
        <f t="shared" si="4"/>
        <v>0</v>
      </c>
      <c r="K15" s="471">
        <f t="shared" si="4"/>
        <v>0</v>
      </c>
      <c r="L15" s="471">
        <f t="shared" si="4"/>
        <v>0</v>
      </c>
      <c r="M15" s="471">
        <f t="shared" si="4"/>
        <v>0</v>
      </c>
      <c r="N15" s="471">
        <f t="shared" si="4"/>
        <v>0</v>
      </c>
      <c r="O15" s="471">
        <f t="shared" si="4"/>
        <v>0</v>
      </c>
      <c r="P15" s="471">
        <f>P30+P42</f>
        <v>0</v>
      </c>
      <c r="Q15" s="472">
        <f>SUM(E15:P15)</f>
        <v>39077</v>
      </c>
      <c r="R15" s="411"/>
      <c r="S15" s="413">
        <f>SUM(S6:S14)</f>
        <v>9899</v>
      </c>
      <c r="T15" s="473">
        <f t="shared" si="1"/>
        <v>-1.4951005152035513E-2</v>
      </c>
      <c r="U15" s="413">
        <f>SUM(U6:U14)</f>
        <v>8140</v>
      </c>
    </row>
    <row r="16" spans="1:26" ht="15.75" customHeight="1">
      <c r="A16" s="474"/>
      <c r="B16" s="580" t="s">
        <v>80</v>
      </c>
      <c r="C16" s="581"/>
      <c r="D16" s="475"/>
      <c r="E16" s="476">
        <f t="shared" ref="E16:P16" si="5">E15+E46</f>
        <v>9172</v>
      </c>
      <c r="F16" s="476">
        <f t="shared" si="5"/>
        <v>9452</v>
      </c>
      <c r="G16" s="476">
        <f t="shared" si="5"/>
        <v>10702</v>
      </c>
      <c r="H16" s="476">
        <f t="shared" si="5"/>
        <v>9751</v>
      </c>
      <c r="I16" s="476">
        <f t="shared" si="5"/>
        <v>0</v>
      </c>
      <c r="J16" s="476">
        <f t="shared" si="5"/>
        <v>0</v>
      </c>
      <c r="K16" s="476">
        <f t="shared" si="5"/>
        <v>0</v>
      </c>
      <c r="L16" s="476">
        <f t="shared" si="5"/>
        <v>0</v>
      </c>
      <c r="M16" s="476">
        <f t="shared" si="5"/>
        <v>0</v>
      </c>
      <c r="N16" s="476">
        <f t="shared" si="5"/>
        <v>0</v>
      </c>
      <c r="O16" s="476">
        <f t="shared" si="5"/>
        <v>0</v>
      </c>
      <c r="P16" s="476">
        <f t="shared" si="5"/>
        <v>0</v>
      </c>
      <c r="Q16" s="414">
        <f>SUM(E16:P16)</f>
        <v>39077</v>
      </c>
      <c r="R16" s="477"/>
      <c r="S16" s="414">
        <f>S15+S46</f>
        <v>9929</v>
      </c>
      <c r="T16" s="478">
        <f t="shared" si="1"/>
        <v>-1.7927283714372022E-2</v>
      </c>
      <c r="U16" s="414">
        <f>U15+U46</f>
        <v>8140</v>
      </c>
      <c r="W16" s="545"/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75" t="s">
        <v>39</v>
      </c>
      <c r="B19" s="576"/>
      <c r="C19" s="577"/>
      <c r="D19" s="409"/>
      <c r="E19" s="454" t="s">
        <v>2</v>
      </c>
      <c r="F19" s="455" t="s">
        <v>18</v>
      </c>
      <c r="G19" s="455" t="s">
        <v>19</v>
      </c>
      <c r="H19" s="455" t="s">
        <v>20</v>
      </c>
      <c r="I19" s="455" t="s">
        <v>21</v>
      </c>
      <c r="J19" s="455" t="s">
        <v>22</v>
      </c>
      <c r="K19" s="455" t="s">
        <v>8</v>
      </c>
      <c r="L19" s="455" t="s">
        <v>24</v>
      </c>
      <c r="M19" s="455" t="s">
        <v>25</v>
      </c>
      <c r="N19" s="455" t="s">
        <v>26</v>
      </c>
      <c r="O19" s="455" t="s">
        <v>27</v>
      </c>
      <c r="P19" s="455" t="s">
        <v>28</v>
      </c>
      <c r="Q19" s="408" t="s">
        <v>16</v>
      </c>
      <c r="R19" s="456"/>
      <c r="S19" s="408" t="s">
        <v>262</v>
      </c>
      <c r="T19" s="408" t="s">
        <v>29</v>
      </c>
      <c r="U19" s="408" t="s">
        <v>263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43</v>
      </c>
      <c r="B21" s="462" t="s">
        <v>32</v>
      </c>
      <c r="C21" s="463" t="s">
        <v>223</v>
      </c>
      <c r="D21" s="409"/>
      <c r="E21" s="464">
        <v>104</v>
      </c>
      <c r="F21" s="464">
        <v>88</v>
      </c>
      <c r="G21" s="464">
        <v>118</v>
      </c>
      <c r="H21" s="464">
        <v>99</v>
      </c>
      <c r="I21" s="464"/>
      <c r="J21" s="464"/>
      <c r="K21" s="464"/>
      <c r="L21" s="464"/>
      <c r="M21" s="464"/>
      <c r="N21" s="464"/>
      <c r="O21" s="464"/>
      <c r="P21" s="464"/>
      <c r="Q21" s="410">
        <f t="shared" ref="Q21:Q29" si="6">SUM(E21:P21)</f>
        <v>409</v>
      </c>
      <c r="R21" s="411"/>
      <c r="S21" s="464">
        <v>116</v>
      </c>
      <c r="T21" s="467">
        <f t="shared" ref="T21:T30" si="7">IFERROR(H21/S21-1,"")</f>
        <v>-0.14655172413793105</v>
      </c>
      <c r="U21" s="410">
        <v>771</v>
      </c>
    </row>
    <row r="22" spans="1:24" ht="15.75" customHeight="1">
      <c r="A22" s="466"/>
      <c r="B22" s="462" t="s">
        <v>256</v>
      </c>
      <c r="C22" s="463" t="s">
        <v>110</v>
      </c>
      <c r="D22" s="409"/>
      <c r="E22" s="464">
        <v>566</v>
      </c>
      <c r="F22" s="464">
        <v>498</v>
      </c>
      <c r="G22" s="464">
        <v>539</v>
      </c>
      <c r="H22" s="464">
        <v>490</v>
      </c>
      <c r="I22" s="464"/>
      <c r="J22" s="464"/>
      <c r="K22" s="464"/>
      <c r="L22" s="464"/>
      <c r="M22" s="464"/>
      <c r="N22" s="464"/>
      <c r="O22" s="464"/>
      <c r="P22" s="464"/>
      <c r="Q22" s="410">
        <f t="shared" si="6"/>
        <v>2093</v>
      </c>
      <c r="R22" s="411"/>
      <c r="S22" s="464">
        <v>220</v>
      </c>
      <c r="T22" s="467">
        <f t="shared" si="7"/>
        <v>1.2272727272727271</v>
      </c>
      <c r="U22" s="410">
        <v>1101</v>
      </c>
    </row>
    <row r="23" spans="1:24" ht="15.75" customHeight="1">
      <c r="A23" s="466"/>
      <c r="B23" s="462"/>
      <c r="C23" s="463" t="s">
        <v>235</v>
      </c>
      <c r="D23" s="409"/>
      <c r="E23" s="464">
        <v>61</v>
      </c>
      <c r="F23" s="464">
        <v>53</v>
      </c>
      <c r="G23" s="464">
        <v>46</v>
      </c>
      <c r="H23" s="464">
        <v>42</v>
      </c>
      <c r="I23" s="464"/>
      <c r="J23" s="464"/>
      <c r="K23" s="464"/>
      <c r="L23" s="464"/>
      <c r="M23" s="464"/>
      <c r="N23" s="464"/>
      <c r="O23" s="464"/>
      <c r="P23" s="464"/>
      <c r="Q23" s="410">
        <f t="shared" si="6"/>
        <v>202</v>
      </c>
      <c r="R23" s="411"/>
      <c r="S23" s="464">
        <v>77</v>
      </c>
      <c r="T23" s="467">
        <f t="shared" si="7"/>
        <v>-0.45454545454545459</v>
      </c>
      <c r="U23" s="418">
        <v>320</v>
      </c>
    </row>
    <row r="24" spans="1:24" ht="15.75" customHeight="1">
      <c r="A24" s="466"/>
      <c r="B24" s="462"/>
      <c r="C24" s="463" t="s">
        <v>248</v>
      </c>
      <c r="D24" s="409"/>
      <c r="E24" s="464">
        <v>1462</v>
      </c>
      <c r="F24" s="464">
        <v>1540</v>
      </c>
      <c r="G24" s="464">
        <v>1366</v>
      </c>
      <c r="H24" s="464">
        <v>1148</v>
      </c>
      <c r="I24" s="464"/>
      <c r="J24" s="464"/>
      <c r="K24" s="464"/>
      <c r="L24" s="464"/>
      <c r="M24" s="464"/>
      <c r="N24" s="464"/>
      <c r="O24" s="464"/>
      <c r="P24" s="464"/>
      <c r="Q24" s="410">
        <f t="shared" si="6"/>
        <v>5516</v>
      </c>
      <c r="R24" s="411"/>
      <c r="S24" s="464">
        <v>3553</v>
      </c>
      <c r="T24" s="467">
        <f t="shared" si="7"/>
        <v>-0.67689276667604847</v>
      </c>
      <c r="U24" s="418"/>
    </row>
    <row r="25" spans="1:24" ht="15.75" customHeight="1">
      <c r="A25" s="466"/>
      <c r="B25" s="530" t="s">
        <v>237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/>
      <c r="T25" s="535" t="str">
        <f t="shared" si="7"/>
        <v/>
      </c>
      <c r="U25" s="534">
        <v>30</v>
      </c>
    </row>
    <row r="26" spans="1:24" ht="15.75" customHeight="1">
      <c r="A26" s="466"/>
      <c r="B26" s="529"/>
      <c r="C26" s="511" t="s">
        <v>259</v>
      </c>
      <c r="D26" s="459"/>
      <c r="E26" s="512">
        <v>27</v>
      </c>
      <c r="F26" s="512">
        <v>400</v>
      </c>
      <c r="G26" s="512">
        <v>1443</v>
      </c>
      <c r="H26" s="512">
        <v>767</v>
      </c>
      <c r="I26" s="512"/>
      <c r="J26" s="512"/>
      <c r="K26" s="512"/>
      <c r="L26" s="512"/>
      <c r="M26" s="512"/>
      <c r="N26" s="512"/>
      <c r="O26" s="512"/>
      <c r="P26" s="512"/>
      <c r="Q26" s="411">
        <f>SUM(E26:P26)</f>
        <v>2637</v>
      </c>
      <c r="R26" s="411"/>
      <c r="S26" s="512"/>
      <c r="T26" s="498" t="str">
        <f t="shared" si="7"/>
        <v/>
      </c>
      <c r="U26" s="411"/>
    </row>
    <row r="27" spans="1:24" ht="15.75" customHeight="1">
      <c r="A27" s="461"/>
      <c r="B27" s="462" t="s">
        <v>32</v>
      </c>
      <c r="C27" s="463" t="s">
        <v>33</v>
      </c>
      <c r="D27" s="409"/>
      <c r="E27" s="464">
        <v>180</v>
      </c>
      <c r="F27" s="464">
        <v>175</v>
      </c>
      <c r="G27" s="464">
        <v>175</v>
      </c>
      <c r="H27" s="464">
        <v>174</v>
      </c>
      <c r="I27" s="464"/>
      <c r="J27" s="464"/>
      <c r="K27" s="464"/>
      <c r="L27" s="464"/>
      <c r="M27" s="464"/>
      <c r="N27" s="464"/>
      <c r="O27" s="464"/>
      <c r="P27" s="464"/>
      <c r="Q27" s="410">
        <f>SUM(E27:P27)</f>
        <v>704</v>
      </c>
      <c r="R27" s="411"/>
      <c r="S27" s="464">
        <v>259</v>
      </c>
      <c r="T27" s="467">
        <f t="shared" si="7"/>
        <v>-0.3281853281853282</v>
      </c>
      <c r="U27" s="410">
        <v>307</v>
      </c>
    </row>
    <row r="28" spans="1:24" ht="15.75" customHeight="1">
      <c r="A28" s="466"/>
      <c r="B28" s="462" t="s">
        <v>247</v>
      </c>
      <c r="C28" s="463" t="s">
        <v>216</v>
      </c>
      <c r="D28" s="469"/>
      <c r="E28" s="464">
        <v>724</v>
      </c>
      <c r="F28" s="464">
        <v>550</v>
      </c>
      <c r="G28" s="464">
        <v>555</v>
      </c>
      <c r="H28" s="464">
        <v>530</v>
      </c>
      <c r="I28" s="464"/>
      <c r="J28" s="464"/>
      <c r="K28" s="464"/>
      <c r="L28" s="464"/>
      <c r="M28" s="464"/>
      <c r="N28" s="464"/>
      <c r="O28" s="464"/>
      <c r="P28" s="464"/>
      <c r="Q28" s="410">
        <f t="shared" si="6"/>
        <v>2359</v>
      </c>
      <c r="R28" s="411"/>
      <c r="S28" s="464">
        <v>692</v>
      </c>
      <c r="T28" s="467">
        <f t="shared" si="7"/>
        <v>-0.23410404624277459</v>
      </c>
      <c r="U28" s="410">
        <v>1161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638</v>
      </c>
      <c r="F29" s="464">
        <v>444</v>
      </c>
      <c r="G29" s="464">
        <v>460</v>
      </c>
      <c r="H29" s="464">
        <v>413</v>
      </c>
      <c r="I29" s="464"/>
      <c r="J29" s="464"/>
      <c r="K29" s="464"/>
      <c r="L29" s="464"/>
      <c r="M29" s="464"/>
      <c r="N29" s="464"/>
      <c r="O29" s="464"/>
      <c r="P29" s="464"/>
      <c r="Q29" s="410">
        <f t="shared" si="6"/>
        <v>1955</v>
      </c>
      <c r="R29" s="411"/>
      <c r="S29" s="464">
        <v>666</v>
      </c>
      <c r="T29" s="467">
        <f t="shared" si="7"/>
        <v>-0.37987987987987992</v>
      </c>
      <c r="U29" s="410">
        <v>1149</v>
      </c>
      <c r="V29" s="484"/>
    </row>
    <row r="30" spans="1:24" ht="15.75" customHeight="1">
      <c r="A30" s="474"/>
      <c r="B30" s="582" t="s">
        <v>81</v>
      </c>
      <c r="C30" s="583"/>
      <c r="D30" s="485"/>
      <c r="E30" s="486">
        <f t="shared" ref="E30:P30" si="8">SUM(E21:E29)</f>
        <v>3762</v>
      </c>
      <c r="F30" s="486">
        <f t="shared" si="8"/>
        <v>3748</v>
      </c>
      <c r="G30" s="486">
        <f t="shared" si="8"/>
        <v>4702</v>
      </c>
      <c r="H30" s="486">
        <f t="shared" si="8"/>
        <v>3663</v>
      </c>
      <c r="I30" s="486">
        <f t="shared" si="8"/>
        <v>0</v>
      </c>
      <c r="J30" s="486">
        <f t="shared" si="8"/>
        <v>0</v>
      </c>
      <c r="K30" s="486">
        <f t="shared" si="8"/>
        <v>0</v>
      </c>
      <c r="L30" s="486">
        <f t="shared" si="8"/>
        <v>0</v>
      </c>
      <c r="M30" s="486">
        <f t="shared" si="8"/>
        <v>0</v>
      </c>
      <c r="N30" s="486">
        <f t="shared" si="8"/>
        <v>0</v>
      </c>
      <c r="O30" s="486">
        <f t="shared" si="8"/>
        <v>0</v>
      </c>
      <c r="P30" s="486">
        <f t="shared" si="8"/>
        <v>0</v>
      </c>
      <c r="Q30" s="421">
        <f>SUM(E30:P30)</f>
        <v>15875</v>
      </c>
      <c r="R30" s="487"/>
      <c r="S30" s="486">
        <f>SUM(S21:S29)</f>
        <v>5583</v>
      </c>
      <c r="T30" s="544">
        <f t="shared" si="7"/>
        <v>-0.34390112842557763</v>
      </c>
      <c r="U30" s="421">
        <f>SUM(U21:U29)</f>
        <v>4839</v>
      </c>
      <c r="W30" s="191"/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75" t="s">
        <v>45</v>
      </c>
      <c r="B32" s="576"/>
      <c r="C32" s="577"/>
      <c r="D32" s="409"/>
      <c r="E32" s="454" t="s">
        <v>2</v>
      </c>
      <c r="F32" s="455" t="s">
        <v>18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24</v>
      </c>
      <c r="M32" s="455" t="s">
        <v>25</v>
      </c>
      <c r="N32" s="455" t="s">
        <v>26</v>
      </c>
      <c r="O32" s="455" t="s">
        <v>27</v>
      </c>
      <c r="P32" s="455" t="s">
        <v>28</v>
      </c>
      <c r="Q32" s="408" t="s">
        <v>16</v>
      </c>
      <c r="R32" s="456"/>
      <c r="S32" s="408" t="s">
        <v>262</v>
      </c>
      <c r="T32" s="408" t="s">
        <v>249</v>
      </c>
      <c r="U32" s="408" t="s">
        <v>263</v>
      </c>
    </row>
    <row r="33" spans="1:24" ht="15.75" customHeight="1">
      <c r="A33" s="466" t="s">
        <v>246</v>
      </c>
      <c r="B33" s="462" t="s">
        <v>32</v>
      </c>
      <c r="C33" s="463" t="s">
        <v>85</v>
      </c>
      <c r="D33" s="409"/>
      <c r="E33" s="464">
        <v>773</v>
      </c>
      <c r="F33" s="464">
        <v>955</v>
      </c>
      <c r="G33" s="464">
        <v>571</v>
      </c>
      <c r="H33" s="464">
        <v>999</v>
      </c>
      <c r="I33" s="464"/>
      <c r="J33" s="464"/>
      <c r="K33" s="464"/>
      <c r="L33" s="464"/>
      <c r="M33" s="464"/>
      <c r="N33" s="464"/>
      <c r="O33" s="464"/>
      <c r="P33" s="464"/>
      <c r="Q33" s="410">
        <f t="shared" ref="Q33:Q41" si="9">SUM(E33:P33)</f>
        <v>3298</v>
      </c>
      <c r="R33" s="411"/>
      <c r="S33" s="464">
        <v>1466</v>
      </c>
      <c r="T33" s="467">
        <f t="shared" ref="T33:T47" si="10">IFERROR(H33/S33-1,"")</f>
        <v>-0.31855388813096863</v>
      </c>
      <c r="U33" s="410">
        <v>873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664</v>
      </c>
      <c r="F34" s="464">
        <v>682</v>
      </c>
      <c r="G34" s="464">
        <v>642</v>
      </c>
      <c r="H34" s="464">
        <v>219</v>
      </c>
      <c r="I34" s="464"/>
      <c r="J34" s="464"/>
      <c r="K34" s="464"/>
      <c r="L34" s="464"/>
      <c r="M34" s="464"/>
      <c r="N34" s="464"/>
      <c r="O34" s="464"/>
      <c r="P34" s="464"/>
      <c r="Q34" s="410">
        <f t="shared" si="9"/>
        <v>2207</v>
      </c>
      <c r="R34" s="411"/>
      <c r="S34" s="464">
        <v>405</v>
      </c>
      <c r="T34" s="467">
        <f t="shared" si="10"/>
        <v>-0.45925925925925926</v>
      </c>
      <c r="U34" s="410">
        <v>371</v>
      </c>
    </row>
    <row r="35" spans="1:24" ht="15.75" customHeight="1">
      <c r="A35" s="466"/>
      <c r="B35" s="462"/>
      <c r="C35" s="463" t="s">
        <v>235</v>
      </c>
      <c r="D35" s="409"/>
      <c r="E35" s="464">
        <v>127</v>
      </c>
      <c r="F35" s="464">
        <v>772</v>
      </c>
      <c r="G35" s="464">
        <v>19</v>
      </c>
      <c r="H35" s="464">
        <v>19</v>
      </c>
      <c r="I35" s="464"/>
      <c r="J35" s="464"/>
      <c r="K35" s="464"/>
      <c r="L35" s="464"/>
      <c r="M35" s="464"/>
      <c r="N35" s="464"/>
      <c r="O35" s="464"/>
      <c r="P35" s="464"/>
      <c r="Q35" s="410">
        <f t="shared" si="9"/>
        <v>937</v>
      </c>
      <c r="R35" s="411"/>
      <c r="S35" s="464">
        <v>219</v>
      </c>
      <c r="T35" s="467">
        <f t="shared" si="10"/>
        <v>-0.91324200913242004</v>
      </c>
      <c r="U35" s="410">
        <v>163</v>
      </c>
    </row>
    <row r="36" spans="1:24" ht="15.75" customHeight="1">
      <c r="A36" s="466"/>
      <c r="B36" s="462"/>
      <c r="C36" s="463" t="s">
        <v>248</v>
      </c>
      <c r="D36" s="409"/>
      <c r="E36" s="464">
        <v>658</v>
      </c>
      <c r="F36" s="464">
        <v>578</v>
      </c>
      <c r="G36" s="464">
        <v>1032</v>
      </c>
      <c r="H36" s="464">
        <v>1933</v>
      </c>
      <c r="I36" s="464"/>
      <c r="J36" s="464"/>
      <c r="K36" s="464"/>
      <c r="L36" s="464"/>
      <c r="M36" s="464"/>
      <c r="N36" s="464"/>
      <c r="O36" s="464"/>
      <c r="P36" s="464"/>
      <c r="Q36" s="410">
        <f t="shared" si="9"/>
        <v>4201</v>
      </c>
      <c r="R36" s="411"/>
      <c r="S36" s="464">
        <v>81</v>
      </c>
      <c r="T36" s="467">
        <f t="shared" si="10"/>
        <v>22.864197530864196</v>
      </c>
      <c r="U36" s="410"/>
    </row>
    <row r="37" spans="1:24" ht="15.75" customHeight="1">
      <c r="A37" s="466"/>
      <c r="B37" s="530" t="s">
        <v>237</v>
      </c>
      <c r="C37" s="531" t="s">
        <v>254</v>
      </c>
      <c r="D37" s="532"/>
      <c r="E37" s="533">
        <v>58</v>
      </c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4">
        <f>SUM(E37:P37)</f>
        <v>58</v>
      </c>
      <c r="R37" s="411"/>
      <c r="S37" s="533">
        <v>277</v>
      </c>
      <c r="T37" s="535">
        <f t="shared" si="10"/>
        <v>-1</v>
      </c>
      <c r="U37" s="534"/>
    </row>
    <row r="38" spans="1:24" ht="15.75" customHeight="1">
      <c r="A38" s="466"/>
      <c r="B38" s="529"/>
      <c r="C38" s="511" t="s">
        <v>259</v>
      </c>
      <c r="D38" s="459"/>
      <c r="E38" s="512">
        <v>867</v>
      </c>
      <c r="F38" s="512">
        <v>543</v>
      </c>
      <c r="G38" s="512">
        <v>1032</v>
      </c>
      <c r="H38" s="512">
        <v>1699</v>
      </c>
      <c r="I38" s="512"/>
      <c r="J38" s="512"/>
      <c r="K38" s="512"/>
      <c r="L38" s="512"/>
      <c r="M38" s="512"/>
      <c r="N38" s="512"/>
      <c r="O38" s="512"/>
      <c r="P38" s="512"/>
      <c r="Q38" s="411">
        <f>SUM(E38:P38)</f>
        <v>4141</v>
      </c>
      <c r="R38" s="411"/>
      <c r="S38" s="512"/>
      <c r="T38" s="498" t="str">
        <f t="shared" si="10"/>
        <v/>
      </c>
      <c r="U38" s="411"/>
    </row>
    <row r="39" spans="1:24" ht="15.75" customHeight="1">
      <c r="A39" s="461"/>
      <c r="B39" s="462" t="s">
        <v>32</v>
      </c>
      <c r="C39" s="463" t="s">
        <v>33</v>
      </c>
      <c r="D39" s="409"/>
      <c r="E39" s="464">
        <v>920</v>
      </c>
      <c r="F39" s="464">
        <v>621</v>
      </c>
      <c r="G39" s="464">
        <v>516</v>
      </c>
      <c r="H39" s="464">
        <v>430</v>
      </c>
      <c r="I39" s="464"/>
      <c r="J39" s="464"/>
      <c r="K39" s="464"/>
      <c r="L39" s="464"/>
      <c r="M39" s="464"/>
      <c r="N39" s="464"/>
      <c r="O39" s="464"/>
      <c r="P39" s="464"/>
      <c r="Q39" s="410">
        <f>SUM(E39:P39)</f>
        <v>2487</v>
      </c>
      <c r="R39" s="411"/>
      <c r="S39" s="464">
        <v>730</v>
      </c>
      <c r="T39" s="467">
        <f t="shared" si="10"/>
        <v>-0.41095890410958902</v>
      </c>
      <c r="U39" s="333">
        <v>702</v>
      </c>
    </row>
    <row r="40" spans="1:24" ht="15.75" customHeight="1">
      <c r="A40" s="466"/>
      <c r="B40" s="462" t="s">
        <v>247</v>
      </c>
      <c r="C40" s="463" t="s">
        <v>216</v>
      </c>
      <c r="D40" s="469"/>
      <c r="E40" s="464">
        <v>638</v>
      </c>
      <c r="F40" s="464">
        <v>556</v>
      </c>
      <c r="G40" s="464">
        <v>958</v>
      </c>
      <c r="H40" s="464">
        <v>409</v>
      </c>
      <c r="I40" s="464"/>
      <c r="J40" s="464"/>
      <c r="K40" s="464"/>
      <c r="L40" s="464"/>
      <c r="M40" s="464"/>
      <c r="N40" s="464"/>
      <c r="O40" s="464"/>
      <c r="P40" s="464"/>
      <c r="Q40" s="410">
        <f t="shared" si="9"/>
        <v>2561</v>
      </c>
      <c r="R40" s="411"/>
      <c r="S40" s="464">
        <v>236</v>
      </c>
      <c r="T40" s="467">
        <f t="shared" si="10"/>
        <v>0.73305084745762716</v>
      </c>
      <c r="U40" s="333">
        <v>342</v>
      </c>
    </row>
    <row r="41" spans="1:24" ht="15.75" customHeight="1">
      <c r="A41" s="466"/>
      <c r="B41" s="462"/>
      <c r="C41" s="463" t="s">
        <v>236</v>
      </c>
      <c r="D41" s="469"/>
      <c r="E41" s="464">
        <v>705</v>
      </c>
      <c r="F41" s="464">
        <v>997</v>
      </c>
      <c r="G41" s="464">
        <v>1230</v>
      </c>
      <c r="H41" s="464">
        <v>380</v>
      </c>
      <c r="I41" s="464"/>
      <c r="J41" s="464"/>
      <c r="K41" s="464"/>
      <c r="L41" s="464"/>
      <c r="M41" s="464"/>
      <c r="N41" s="464"/>
      <c r="O41" s="464"/>
      <c r="P41" s="464"/>
      <c r="Q41" s="410">
        <f t="shared" si="9"/>
        <v>3312</v>
      </c>
      <c r="R41" s="411"/>
      <c r="S41" s="464">
        <v>902</v>
      </c>
      <c r="T41" s="467">
        <f t="shared" si="10"/>
        <v>-0.57871396895787142</v>
      </c>
      <c r="U41" s="410">
        <v>850</v>
      </c>
    </row>
    <row r="42" spans="1:24" ht="15.75" customHeight="1">
      <c r="A42" s="474"/>
      <c r="B42" s="582" t="s">
        <v>97</v>
      </c>
      <c r="C42" s="583"/>
      <c r="D42" s="485"/>
      <c r="E42" s="486">
        <f t="shared" ref="E42:P42" si="11">SUM(E33:E41)</f>
        <v>5410</v>
      </c>
      <c r="F42" s="486">
        <f t="shared" si="11"/>
        <v>5704</v>
      </c>
      <c r="G42" s="486">
        <f t="shared" si="11"/>
        <v>6000</v>
      </c>
      <c r="H42" s="486">
        <f t="shared" si="11"/>
        <v>6088</v>
      </c>
      <c r="I42" s="486">
        <f t="shared" si="11"/>
        <v>0</v>
      </c>
      <c r="J42" s="486">
        <f t="shared" si="11"/>
        <v>0</v>
      </c>
      <c r="K42" s="486">
        <f t="shared" si="11"/>
        <v>0</v>
      </c>
      <c r="L42" s="486">
        <f t="shared" si="11"/>
        <v>0</v>
      </c>
      <c r="M42" s="486">
        <f t="shared" si="11"/>
        <v>0</v>
      </c>
      <c r="N42" s="486">
        <f t="shared" si="11"/>
        <v>0</v>
      </c>
      <c r="O42" s="486">
        <f t="shared" si="11"/>
        <v>0</v>
      </c>
      <c r="P42" s="486">
        <f t="shared" si="11"/>
        <v>0</v>
      </c>
      <c r="Q42" s="421">
        <f>SUM(E42:P42)</f>
        <v>23202</v>
      </c>
      <c r="R42" s="487"/>
      <c r="S42" s="486">
        <f>SUM(S33:S41)</f>
        <v>4316</v>
      </c>
      <c r="T42" s="491">
        <f t="shared" si="10"/>
        <v>0.41056533827618158</v>
      </c>
      <c r="U42" s="421">
        <f>SUM(U33:U41)</f>
        <v>3301</v>
      </c>
      <c r="W42" s="191"/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 t="shared" ref="T33:T47" si="12">IFERROR(G43/S43-1,"")</f>
        <v/>
      </c>
      <c r="U43" s="420"/>
    </row>
    <row r="44" spans="1:24" ht="15.75" customHeight="1">
      <c r="A44" s="506" t="s">
        <v>46</v>
      </c>
      <c r="B44" s="584" t="s">
        <v>32</v>
      </c>
      <c r="C44" s="507" t="s">
        <v>33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0"/>
        <v/>
      </c>
      <c r="U44" s="509"/>
    </row>
    <row r="45" spans="1:24" ht="15.75" customHeight="1">
      <c r="A45" s="510"/>
      <c r="B45" s="585"/>
      <c r="C45" s="511" t="s">
        <v>229</v>
      </c>
      <c r="D45" s="459"/>
      <c r="E45" s="512"/>
      <c r="F45" s="512"/>
      <c r="G45" s="512"/>
      <c r="H45" s="512"/>
      <c r="I45" s="512"/>
      <c r="J45" s="512"/>
      <c r="K45" s="512"/>
      <c r="L45" s="497"/>
      <c r="M45" s="497"/>
      <c r="N45" s="512"/>
      <c r="O45" s="512"/>
      <c r="P45" s="512"/>
      <c r="Q45" s="411">
        <f>SUM(E45:P45)</f>
        <v>0</v>
      </c>
      <c r="R45" s="411"/>
      <c r="S45" s="512">
        <v>30</v>
      </c>
      <c r="T45" s="498">
        <f t="shared" si="10"/>
        <v>-1</v>
      </c>
      <c r="U45" s="411"/>
    </row>
    <row r="46" spans="1:24" ht="15.75" customHeight="1">
      <c r="A46" s="513"/>
      <c r="B46" s="586" t="s">
        <v>95</v>
      </c>
      <c r="C46" s="587"/>
      <c r="D46" s="514"/>
      <c r="E46" s="515">
        <f t="shared" ref="E46:Q46" si="13">E45+E44</f>
        <v>0</v>
      </c>
      <c r="F46" s="515">
        <f t="shared" si="13"/>
        <v>0</v>
      </c>
      <c r="G46" s="515">
        <f t="shared" si="13"/>
        <v>0</v>
      </c>
      <c r="H46" s="515">
        <f t="shared" si="13"/>
        <v>0</v>
      </c>
      <c r="I46" s="515">
        <f t="shared" si="13"/>
        <v>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0</v>
      </c>
      <c r="R46" s="487"/>
      <c r="S46" s="515">
        <f>S45+S44</f>
        <v>30</v>
      </c>
      <c r="T46" s="517">
        <f t="shared" si="10"/>
        <v>-1</v>
      </c>
      <c r="U46" s="516">
        <f>U45+U44</f>
        <v>0</v>
      </c>
    </row>
    <row r="47" spans="1:24" ht="15.75" customHeight="1">
      <c r="A47" s="566" t="s">
        <v>96</v>
      </c>
      <c r="B47" s="567"/>
      <c r="C47" s="568"/>
      <c r="D47" s="485"/>
      <c r="E47" s="515">
        <f t="shared" ref="E47:Q47" si="14">E46+E42</f>
        <v>5410</v>
      </c>
      <c r="F47" s="515">
        <f t="shared" si="14"/>
        <v>5704</v>
      </c>
      <c r="G47" s="515">
        <f t="shared" si="14"/>
        <v>6000</v>
      </c>
      <c r="H47" s="515">
        <f t="shared" si="14"/>
        <v>6088</v>
      </c>
      <c r="I47" s="515">
        <f t="shared" si="14"/>
        <v>0</v>
      </c>
      <c r="J47" s="515">
        <f t="shared" si="14"/>
        <v>0</v>
      </c>
      <c r="K47" s="515">
        <f t="shared" si="14"/>
        <v>0</v>
      </c>
      <c r="L47" s="515">
        <f t="shared" si="14"/>
        <v>0</v>
      </c>
      <c r="M47" s="515">
        <f t="shared" si="14"/>
        <v>0</v>
      </c>
      <c r="N47" s="515">
        <f t="shared" si="14"/>
        <v>0</v>
      </c>
      <c r="O47" s="515">
        <f t="shared" si="14"/>
        <v>0</v>
      </c>
      <c r="P47" s="515">
        <f t="shared" si="14"/>
        <v>0</v>
      </c>
      <c r="Q47" s="516">
        <f t="shared" si="14"/>
        <v>23202</v>
      </c>
      <c r="R47" s="487"/>
      <c r="S47" s="515">
        <f>S46+S42</f>
        <v>4346</v>
      </c>
      <c r="T47" s="546">
        <f t="shared" si="10"/>
        <v>0.40082834790612054</v>
      </c>
      <c r="U47" s="516">
        <f>U46+U42</f>
        <v>3301</v>
      </c>
      <c r="W47" s="191"/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/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3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  <mergeCell ref="B10:B11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H33" sqref="H33:H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69" t="s">
        <v>266</v>
      </c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1"/>
      <c r="R3" s="453"/>
      <c r="S3" s="572" t="s">
        <v>327</v>
      </c>
      <c r="T3" s="573"/>
      <c r="U3" s="574"/>
    </row>
    <row r="4" spans="1:26" ht="20.25" thickBot="1">
      <c r="A4" s="575" t="s">
        <v>267</v>
      </c>
      <c r="B4" s="576"/>
      <c r="C4" s="577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78" t="s">
        <v>289</v>
      </c>
      <c r="C15" s="579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80" t="s">
        <v>290</v>
      </c>
      <c r="C16" s="581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75" t="s">
        <v>291</v>
      </c>
      <c r="B19" s="576"/>
      <c r="C19" s="577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82" t="s">
        <v>317</v>
      </c>
      <c r="C30" s="583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75" t="s">
        <v>45</v>
      </c>
      <c r="B32" s="576"/>
      <c r="C32" s="577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82" t="s">
        <v>320</v>
      </c>
      <c r="C42" s="583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84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85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586" t="s">
        <v>325</v>
      </c>
      <c r="C46" s="587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66" t="s">
        <v>326</v>
      </c>
      <c r="B47" s="567"/>
      <c r="C47" s="568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6">
        <f t="shared" si="11"/>
        <v>-0.22439843312814778</v>
      </c>
      <c r="U47" s="516">
        <f>U46+U42</f>
        <v>2975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J23" sqref="J23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592" t="s">
        <v>241</v>
      </c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4"/>
      <c r="R3" s="394"/>
      <c r="S3" s="595" t="s">
        <v>250</v>
      </c>
      <c r="T3" s="596"/>
      <c r="U3" s="597"/>
    </row>
    <row r="4" spans="1:24" ht="20.25" thickBot="1">
      <c r="A4" s="598" t="s">
        <v>16</v>
      </c>
      <c r="B4" s="599"/>
      <c r="C4" s="600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1" t="s">
        <v>94</v>
      </c>
      <c r="C15" s="602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590" t="s">
        <v>80</v>
      </c>
      <c r="C16" s="591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598" t="s">
        <v>39</v>
      </c>
      <c r="B19" s="599"/>
      <c r="C19" s="600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08" t="s">
        <v>81</v>
      </c>
      <c r="C29" s="609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598" t="s">
        <v>45</v>
      </c>
      <c r="B31" s="599"/>
      <c r="C31" s="600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08" t="s">
        <v>97</v>
      </c>
      <c r="C41" s="609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3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4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1" t="s">
        <v>95</v>
      </c>
      <c r="C45" s="602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5" t="s">
        <v>96</v>
      </c>
      <c r="B46" s="606"/>
      <c r="C46" s="607"/>
      <c r="D46" s="360"/>
      <c r="E46" s="547">
        <f t="shared" ref="E46:Q46" si="21">E45+E41</f>
        <v>2764</v>
      </c>
      <c r="F46" s="547">
        <f t="shared" si="21"/>
        <v>2542</v>
      </c>
      <c r="G46" s="547">
        <f t="shared" si="21"/>
        <v>3494</v>
      </c>
      <c r="H46" s="547">
        <f t="shared" si="21"/>
        <v>3301</v>
      </c>
      <c r="I46" s="547">
        <f t="shared" si="21"/>
        <v>4007</v>
      </c>
      <c r="J46" s="547">
        <f t="shared" si="21"/>
        <v>3424</v>
      </c>
      <c r="K46" s="547">
        <f t="shared" si="21"/>
        <v>4652</v>
      </c>
      <c r="L46" s="547">
        <f t="shared" si="21"/>
        <v>3752</v>
      </c>
      <c r="M46" s="547">
        <f t="shared" si="21"/>
        <v>3647</v>
      </c>
      <c r="N46" s="547">
        <f t="shared" si="21"/>
        <v>5336</v>
      </c>
      <c r="O46" s="547">
        <f t="shared" si="21"/>
        <v>4801</v>
      </c>
      <c r="P46" s="547">
        <f t="shared" si="21"/>
        <v>3574</v>
      </c>
      <c r="Q46" s="548">
        <f t="shared" si="21"/>
        <v>45294</v>
      </c>
      <c r="R46" s="399"/>
      <c r="S46" s="547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43:B44"/>
    <mergeCell ref="B45:C45"/>
    <mergeCell ref="A46:C46"/>
    <mergeCell ref="A19:C19"/>
    <mergeCell ref="B29:C29"/>
    <mergeCell ref="A31:C31"/>
    <mergeCell ref="B41:C41"/>
    <mergeCell ref="B16:C16"/>
    <mergeCell ref="E3:Q3"/>
    <mergeCell ref="S3:U3"/>
    <mergeCell ref="A4:C4"/>
    <mergeCell ref="B15:C15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activeCell="I25" sqref="I25"/>
      <selection pane="topRight" activeCell="T51" sqref="T51:T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592" t="s">
        <v>231</v>
      </c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4"/>
      <c r="R3" s="394"/>
      <c r="S3" s="595" t="s">
        <v>240</v>
      </c>
      <c r="T3" s="596"/>
      <c r="U3" s="597"/>
    </row>
    <row r="4" spans="1:31" ht="19.5">
      <c r="A4" s="598" t="s">
        <v>16</v>
      </c>
      <c r="B4" s="599"/>
      <c r="C4" s="600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10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11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11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11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1" t="s">
        <v>94</v>
      </c>
      <c r="C17" s="602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590" t="s">
        <v>80</v>
      </c>
      <c r="C18" s="591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598" t="s">
        <v>39</v>
      </c>
      <c r="B21" s="599"/>
      <c r="C21" s="600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08" t="s">
        <v>81</v>
      </c>
      <c r="C34" s="609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598" t="s">
        <v>45</v>
      </c>
      <c r="B36" s="599"/>
      <c r="C36" s="600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08" t="s">
        <v>97</v>
      </c>
      <c r="C49" s="609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3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4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1" t="s">
        <v>95</v>
      </c>
      <c r="C53" s="602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5" t="s">
        <v>96</v>
      </c>
      <c r="B54" s="606"/>
      <c r="C54" s="607"/>
      <c r="D54" s="360"/>
      <c r="E54" s="547">
        <f t="shared" ref="E54:Q54" si="23">E53+E49</f>
        <v>3030</v>
      </c>
      <c r="F54" s="547">
        <f t="shared" si="23"/>
        <v>116</v>
      </c>
      <c r="G54" s="547">
        <f t="shared" si="23"/>
        <v>2846</v>
      </c>
      <c r="H54" s="547">
        <f t="shared" si="23"/>
        <v>1063</v>
      </c>
      <c r="I54" s="547">
        <f t="shared" si="23"/>
        <v>3854</v>
      </c>
      <c r="J54" s="547">
        <f t="shared" si="23"/>
        <v>2780</v>
      </c>
      <c r="K54" s="547">
        <f t="shared" si="23"/>
        <v>2503</v>
      </c>
      <c r="L54" s="547">
        <f t="shared" si="23"/>
        <v>2874</v>
      </c>
      <c r="M54" s="547">
        <f t="shared" si="23"/>
        <v>2091</v>
      </c>
      <c r="N54" s="547">
        <f t="shared" si="23"/>
        <v>1500</v>
      </c>
      <c r="O54" s="547">
        <f t="shared" si="23"/>
        <v>2501</v>
      </c>
      <c r="P54" s="547">
        <f t="shared" si="23"/>
        <v>2975</v>
      </c>
      <c r="Q54" s="548">
        <f t="shared" si="23"/>
        <v>28133</v>
      </c>
      <c r="R54" s="399"/>
      <c r="S54" s="547">
        <f>S53+S49</f>
        <v>2142</v>
      </c>
      <c r="T54" s="549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50"/>
      <c r="F55" s="550"/>
      <c r="G55" s="550"/>
      <c r="H55" s="551"/>
      <c r="I55" s="550"/>
      <c r="J55" s="550"/>
      <c r="K55" s="551"/>
      <c r="L55" s="550"/>
      <c r="M55" s="550"/>
      <c r="N55" s="550"/>
      <c r="O55" s="550"/>
      <c r="P55" s="550"/>
      <c r="Q55" s="552"/>
      <c r="S55" s="550"/>
      <c r="T55" s="553"/>
      <c r="U55" s="554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B51:B52"/>
    <mergeCell ref="B53:C53"/>
    <mergeCell ref="A54:C54"/>
    <mergeCell ref="B49:C49"/>
    <mergeCell ref="E3:Q3"/>
    <mergeCell ref="A21:C21"/>
    <mergeCell ref="B34:C34"/>
    <mergeCell ref="A36:C36"/>
    <mergeCell ref="S3:U3"/>
    <mergeCell ref="A4:C4"/>
    <mergeCell ref="B6:B9"/>
    <mergeCell ref="B17:C17"/>
    <mergeCell ref="B18:C18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activeCell="I25" sqref="I25"/>
      <selection pane="topRight" activeCell="K64" sqref="K64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3" t="s">
        <v>225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230</v>
      </c>
      <c r="T3" s="627"/>
      <c r="U3" s="628"/>
    </row>
    <row r="4" spans="1:3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2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3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3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3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14" t="s">
        <v>94</v>
      </c>
      <c r="C15" s="615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34" t="s">
        <v>80</v>
      </c>
      <c r="C16" s="635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29" t="s">
        <v>39</v>
      </c>
      <c r="B19" s="630"/>
      <c r="C19" s="63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2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3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1" t="s">
        <v>81</v>
      </c>
      <c r="C30" s="622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29" t="s">
        <v>45</v>
      </c>
      <c r="B32" s="630"/>
      <c r="C32" s="63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2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3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1" t="s">
        <v>97</v>
      </c>
      <c r="C43" s="622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12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13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14" t="s">
        <v>95</v>
      </c>
      <c r="C47" s="615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2" customFormat="1" ht="15.75" customHeight="1">
      <c r="A48" s="616" t="s">
        <v>96</v>
      </c>
      <c r="B48" s="617"/>
      <c r="C48" s="618"/>
      <c r="D48" s="555"/>
      <c r="E48" s="556">
        <f t="shared" ref="E48:Q48" si="18">E47+E43</f>
        <v>2096</v>
      </c>
      <c r="F48" s="556">
        <f t="shared" si="18"/>
        <v>2041</v>
      </c>
      <c r="G48" s="556">
        <f t="shared" si="18"/>
        <v>2485</v>
      </c>
      <c r="H48" s="556">
        <f t="shared" si="18"/>
        <v>796</v>
      </c>
      <c r="I48" s="556">
        <f t="shared" si="18"/>
        <v>711</v>
      </c>
      <c r="J48" s="556">
        <f t="shared" si="18"/>
        <v>435</v>
      </c>
      <c r="K48" s="556">
        <f t="shared" si="18"/>
        <v>787</v>
      </c>
      <c r="L48" s="556">
        <f t="shared" si="18"/>
        <v>1235</v>
      </c>
      <c r="M48" s="556">
        <f t="shared" si="18"/>
        <v>1626</v>
      </c>
      <c r="N48" s="556">
        <f t="shared" si="18"/>
        <v>2585</v>
      </c>
      <c r="O48" s="556">
        <f t="shared" si="18"/>
        <v>2589</v>
      </c>
      <c r="P48" s="556">
        <f t="shared" si="18"/>
        <v>2142</v>
      </c>
      <c r="Q48" s="557">
        <f t="shared" si="18"/>
        <v>19528</v>
      </c>
      <c r="R48" s="558"/>
      <c r="S48" s="556">
        <f>S47+S43</f>
        <v>2349</v>
      </c>
      <c r="T48" s="559">
        <f t="shared" si="15"/>
        <v>-8.8122605363984641E-2</v>
      </c>
      <c r="U48" s="557">
        <f>U47+U43</f>
        <v>2844</v>
      </c>
      <c r="V48" s="560"/>
      <c r="W48" s="561"/>
      <c r="X48" s="561"/>
      <c r="Y48" s="561"/>
      <c r="Z48" s="561"/>
      <c r="AA48" s="561"/>
      <c r="AB48" s="561"/>
      <c r="AC48" s="561"/>
      <c r="AD48" s="561"/>
      <c r="AE48" s="561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19" t="s">
        <v>221</v>
      </c>
      <c r="B50" s="620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19" t="s">
        <v>205</v>
      </c>
      <c r="B54" s="620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220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228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3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3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3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14" t="s">
        <v>94</v>
      </c>
      <c r="C15" s="615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34" t="s">
        <v>80</v>
      </c>
      <c r="C16" s="635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29" t="s">
        <v>39</v>
      </c>
      <c r="B19" s="630"/>
      <c r="C19" s="63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2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3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1" t="s">
        <v>81</v>
      </c>
      <c r="C30" s="622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29" t="s">
        <v>45</v>
      </c>
      <c r="B32" s="630"/>
      <c r="C32" s="63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2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3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1" t="s">
        <v>97</v>
      </c>
      <c r="C43" s="622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12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1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14" t="s">
        <v>95</v>
      </c>
      <c r="C47" s="615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2" customFormat="1" ht="15.75" customHeight="1">
      <c r="A48" s="616" t="s">
        <v>96</v>
      </c>
      <c r="B48" s="617"/>
      <c r="C48" s="618"/>
      <c r="D48" s="555"/>
      <c r="E48" s="556">
        <f t="shared" ref="E48:Q48" si="16">E47+E43</f>
        <v>2633</v>
      </c>
      <c r="F48" s="556">
        <f t="shared" si="16"/>
        <v>2262</v>
      </c>
      <c r="G48" s="556">
        <f t="shared" si="16"/>
        <v>2606</v>
      </c>
      <c r="H48" s="556">
        <f t="shared" si="16"/>
        <v>2438</v>
      </c>
      <c r="I48" s="556">
        <f t="shared" si="16"/>
        <v>2232</v>
      </c>
      <c r="J48" s="556">
        <f t="shared" si="16"/>
        <v>2156</v>
      </c>
      <c r="K48" s="556">
        <f t="shared" si="16"/>
        <v>2079</v>
      </c>
      <c r="L48" s="556">
        <f t="shared" si="16"/>
        <v>1977</v>
      </c>
      <c r="M48" s="556">
        <f t="shared" si="16"/>
        <v>3050</v>
      </c>
      <c r="N48" s="556">
        <f t="shared" si="16"/>
        <v>2150</v>
      </c>
      <c r="O48" s="556">
        <f t="shared" si="16"/>
        <v>1514</v>
      </c>
      <c r="P48" s="556">
        <f t="shared" si="16"/>
        <v>2349</v>
      </c>
      <c r="Q48" s="557">
        <f t="shared" si="16"/>
        <v>27446</v>
      </c>
      <c r="R48" s="558"/>
      <c r="S48" s="556">
        <f>S47+S43</f>
        <v>34169</v>
      </c>
      <c r="T48" s="559">
        <f t="shared" si="13"/>
        <v>-0.19675729462378178</v>
      </c>
      <c r="U48" s="557">
        <f>U47+U43</f>
        <v>37008</v>
      </c>
      <c r="W48" s="560"/>
      <c r="X48" s="560"/>
      <c r="Y48" s="560"/>
      <c r="Z48" s="560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19" t="s">
        <v>221</v>
      </c>
      <c r="B50" s="620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19" t="s">
        <v>205</v>
      </c>
      <c r="B54" s="620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214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101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3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3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3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14" t="s">
        <v>94</v>
      </c>
      <c r="C15" s="615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34" t="s">
        <v>80</v>
      </c>
      <c r="C16" s="635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29" t="s">
        <v>39</v>
      </c>
      <c r="B19" s="630"/>
      <c r="C19" s="63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2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3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1" t="s">
        <v>81</v>
      </c>
      <c r="C30" s="622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29" t="s">
        <v>45</v>
      </c>
      <c r="B32" s="630"/>
      <c r="C32" s="63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2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3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1" t="s">
        <v>97</v>
      </c>
      <c r="C43" s="622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12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1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14" t="s">
        <v>95</v>
      </c>
      <c r="C47" s="615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2" customFormat="1" ht="15.75" customHeight="1">
      <c r="A48" s="636" t="s">
        <v>96</v>
      </c>
      <c r="B48" s="637"/>
      <c r="C48" s="638"/>
      <c r="D48" s="555"/>
      <c r="E48" s="556">
        <f>E47+E43</f>
        <v>2530</v>
      </c>
      <c r="F48" s="556">
        <f t="shared" ref="F48:Q48" si="20">F47+F43</f>
        <v>2020</v>
      </c>
      <c r="G48" s="556">
        <f t="shared" si="20"/>
        <v>2126</v>
      </c>
      <c r="H48" s="556">
        <f t="shared" si="20"/>
        <v>2806</v>
      </c>
      <c r="I48" s="556">
        <f t="shared" si="20"/>
        <v>3229</v>
      </c>
      <c r="J48" s="556">
        <f t="shared" si="20"/>
        <v>2894</v>
      </c>
      <c r="K48" s="556">
        <f t="shared" si="20"/>
        <v>3093</v>
      </c>
      <c r="L48" s="556">
        <f t="shared" si="20"/>
        <v>2366</v>
      </c>
      <c r="M48" s="556">
        <f t="shared" si="20"/>
        <v>3110</v>
      </c>
      <c r="N48" s="556">
        <f t="shared" si="20"/>
        <v>3342</v>
      </c>
      <c r="O48" s="556">
        <f t="shared" si="20"/>
        <v>2844</v>
      </c>
      <c r="P48" s="556">
        <f t="shared" si="20"/>
        <v>3809</v>
      </c>
      <c r="Q48" s="557">
        <f t="shared" si="20"/>
        <v>34169</v>
      </c>
      <c r="R48" s="558"/>
      <c r="S48" s="556">
        <f>S47+S43</f>
        <v>37008</v>
      </c>
      <c r="T48" s="559">
        <f>P48/S48-1</f>
        <v>-0.8970763078253351</v>
      </c>
      <c r="U48" s="557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19" t="s">
        <v>205</v>
      </c>
      <c r="B50" s="620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3" t="s">
        <v>213</v>
      </c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5"/>
      <c r="R3" s="9"/>
      <c r="S3" s="626" t="s">
        <v>101</v>
      </c>
      <c r="T3" s="627"/>
      <c r="U3" s="628"/>
    </row>
    <row r="4" spans="1:21" ht="16.5">
      <c r="A4" s="629" t="s">
        <v>16</v>
      </c>
      <c r="B4" s="630"/>
      <c r="C4" s="63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2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3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3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3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14" t="s">
        <v>94</v>
      </c>
      <c r="C14" s="615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34" t="s">
        <v>80</v>
      </c>
      <c r="C15" s="635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29" t="s">
        <v>39</v>
      </c>
      <c r="B18" s="630"/>
      <c r="C18" s="63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2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3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1" t="s">
        <v>81</v>
      </c>
      <c r="C28" s="622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29" t="s">
        <v>45</v>
      </c>
      <c r="B30" s="630"/>
      <c r="C30" s="63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2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3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3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3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1" t="s">
        <v>97</v>
      </c>
      <c r="C40" s="622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1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13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14" t="s">
        <v>95</v>
      </c>
      <c r="C44" s="615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39" t="s">
        <v>96</v>
      </c>
      <c r="B45" s="640"/>
      <c r="C45" s="641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19" t="s">
        <v>205</v>
      </c>
      <c r="B47" s="620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2024-05-01T22:38:56Z</dcterms:modified>
</cp:coreProperties>
</file>